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1775" windowHeight="12795" tabRatio="601" activeTab="0"/>
  </bookViews>
  <sheets>
    <sheet name="Лист 1" sheetId="1" r:id="rId1"/>
  </sheets>
  <definedNames>
    <definedName name="_xlnm.Print_Titles" localSheetId="0">'Лист 1'!$2:$4</definedName>
  </definedNames>
  <calcPr fullCalcOnLoad="1"/>
</workbook>
</file>

<file path=xl/sharedStrings.xml><?xml version="1.0" encoding="utf-8"?>
<sst xmlns="http://schemas.openxmlformats.org/spreadsheetml/2006/main" count="72" uniqueCount="68">
  <si>
    <t>(тыс. рублей)</t>
  </si>
  <si>
    <t>Наименование</t>
  </si>
  <si>
    <t xml:space="preserve"> Налоги на прибыль, доходы</t>
  </si>
  <si>
    <t xml:space="preserve"> Налог на прибыль организаций</t>
  </si>
  <si>
    <t xml:space="preserve"> Налог на доходы физических лиц</t>
  </si>
  <si>
    <t xml:space="preserve"> Акцизы по подакцизным товарам (продукции), производимым на территории Российской Федерации </t>
  </si>
  <si>
    <t xml:space="preserve"> Налоги на имущество</t>
  </si>
  <si>
    <t xml:space="preserve"> Налог на имущество организаций</t>
  </si>
  <si>
    <t xml:space="preserve"> Транспортный налог</t>
  </si>
  <si>
    <t xml:space="preserve"> Налог на игорный бизнес</t>
  </si>
  <si>
    <t xml:space="preserve"> Налоги, сборы и регулярные платежи за пользование природными  ресурсами</t>
  </si>
  <si>
    <t xml:space="preserve"> Налог на добычу полезных ископаемых</t>
  </si>
  <si>
    <t xml:space="preserve"> Сборы за  пользование объектами животного мира и за пользование объектами водных биологических ресурсов  </t>
  </si>
  <si>
    <t xml:space="preserve"> 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</si>
  <si>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</si>
  <si>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Налоговые доходы</t>
  </si>
  <si>
    <t>ВСЕГО ДОХОДЫ</t>
  </si>
  <si>
    <t>Налоги на совокупный доход</t>
  </si>
  <si>
    <t>Сумма</t>
  </si>
  <si>
    <t>Код  вида доходов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</si>
  <si>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</si>
  <si>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</si>
  <si>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</si>
  <si>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</si>
  <si>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</si>
  <si>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</si>
  <si>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</si>
  <si>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Иные безвозмездные поступления</t>
  </si>
  <si>
    <t xml:space="preserve"> НАЛОГОВЫЕ И НЕНАЛОГОВЫЕ ДОХОДЫ                       </t>
  </si>
  <si>
    <t>1 00 00000 00 0000 000</t>
  </si>
  <si>
    <t>1 01 00000 00 0000 000</t>
  </si>
  <si>
    <t>1 01 01000 00 0000 110</t>
  </si>
  <si>
    <t>1 01 02000 00 0000 110</t>
  </si>
  <si>
    <t>Налоги на товары (работы, услуги), реализуемые на территории Российской Федерации, в том числе</t>
  </si>
  <si>
    <t>000 1 03 02000 00 0000 110</t>
  </si>
  <si>
    <t>1 03 00000 00 0000 000</t>
  </si>
  <si>
    <t>1 03 02000 00 0000 110</t>
  </si>
  <si>
    <t>1 06 00000 00 0000 000</t>
  </si>
  <si>
    <t>1 06 02000 00 0000 110</t>
  </si>
  <si>
    <t>1 06 05000 00 0000 110</t>
  </si>
  <si>
    <t>1 07 00000 00 0000 000</t>
  </si>
  <si>
    <t>1 07 01000 00 0000 110</t>
  </si>
  <si>
    <t>1 07 04000 00 0000 110</t>
  </si>
  <si>
    <t>1 08 00000 00 0000 000</t>
  </si>
  <si>
    <t>1 09 00000 00 0000 000</t>
  </si>
  <si>
    <t>2 00 00000 00 0000 000</t>
  </si>
  <si>
    <t>2 02 00000 00 0000 000</t>
  </si>
  <si>
    <t>2 02 10000 00 0000 151</t>
  </si>
  <si>
    <t>2 02 20000 00 0000 151</t>
  </si>
  <si>
    <t>2 02 30000 00 0000 151</t>
  </si>
  <si>
    <t>2 02 40000 00 0000 151</t>
  </si>
  <si>
    <t>2 03 00000 00 0000 000</t>
  </si>
  <si>
    <t>1 06 04000 00 0000 110</t>
  </si>
  <si>
    <t>Неналоговые доходы</t>
  </si>
  <si>
    <t>Прогноз на 2021 год</t>
  </si>
  <si>
    <t>Темп роста к прогнозу 2020, %</t>
  </si>
  <si>
    <t>Прогноз на 2022 год</t>
  </si>
  <si>
    <t>Темп роста к отчету 2018, %</t>
  </si>
  <si>
    <t>Темп роста к ожидаемому 2019, %</t>
  </si>
  <si>
    <t>Темп роста к прогнозу 2021, %</t>
  </si>
  <si>
    <t xml:space="preserve">Налоги на совокупный доход </t>
  </si>
  <si>
    <t>1 05 00000 00 0000 000</t>
  </si>
  <si>
    <t>Налог на профессиональный доход</t>
  </si>
  <si>
    <t>1 05 06001 00 0000 110</t>
  </si>
  <si>
    <t>Сведения о доходах областного бюджета по видам доходов на 2021 год и плановый период 2022-2023 годов в сравнении с ожидаемым исполнением за 2020 год и исполнением за 2019 год</t>
  </si>
  <si>
    <t>Отчет за 2019 год</t>
  </si>
  <si>
    <t>Ожидаемое 2020 года</t>
  </si>
  <si>
    <t>Прогноз на 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</si>
</sst>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0.00000"/>
    <numFmt numFmtId="177" formatCode="0.000000"/>
    <numFmt numFmtId="178" formatCode="_-* #,##0_р_._-;\-* #,##0_р_._-;_-* &quot;-&quot;??_р_._-;_-@_-"/>
  </numFmts>
  <fonts count="49">
    <font>
      <sz val="13"/>
      <name val="Times New Roman Cyr"/>
      <family val="0"/>
    </font>
    <font>
      <b/>
      <sz val="12"/>
      <color indexed="24"/>
      <name val="Times New Roman Cyr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u val="single"/>
      <sz val="9.75"/>
      <color indexed="12"/>
      <name val="Times New Roman Cyr"/>
      <family val="0"/>
    </font>
    <font>
      <u val="single"/>
      <sz val="9.75"/>
      <color indexed="36"/>
      <name val="Times New Roman Cyr"/>
      <family val="0"/>
    </font>
    <font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2" fontId="2" fillId="0" borderId="6">
      <alignment wrapText="1"/>
      <protection/>
    </xf>
    <xf numFmtId="172" fontId="3" fillId="0" borderId="7" applyBorder="0">
      <alignment wrapText="1"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1" fontId="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49" fontId="9" fillId="0" borderId="13" xfId="62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2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2" fontId="7" fillId="0" borderId="13" xfId="62" applyNumberFormat="1" applyFont="1" applyFill="1" applyBorder="1" applyAlignment="1">
      <alignment horizontal="left" wrapText="1"/>
      <protection/>
    </xf>
    <xf numFmtId="173" fontId="11" fillId="0" borderId="12" xfId="0" applyNumberFormat="1" applyFont="1" applyFill="1" applyBorder="1" applyAlignment="1">
      <alignment horizontal="right" wrapText="1"/>
    </xf>
    <xf numFmtId="173" fontId="11" fillId="0" borderId="12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/>
    </xf>
    <xf numFmtId="173" fontId="6" fillId="0" borderId="12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 horizontal="right"/>
    </xf>
    <xf numFmtId="173" fontId="6" fillId="0" borderId="12" xfId="0" applyNumberFormat="1" applyFont="1" applyFill="1" applyBorder="1" applyAlignment="1">
      <alignment horizontal="right"/>
    </xf>
    <xf numFmtId="49" fontId="13" fillId="0" borderId="12" xfId="55" applyNumberFormat="1" applyFont="1" applyFill="1" applyBorder="1" applyAlignment="1">
      <alignment horizontal="center"/>
      <protection/>
    </xf>
    <xf numFmtId="49" fontId="14" fillId="0" borderId="12" xfId="55" applyNumberFormat="1" applyFont="1" applyFill="1" applyBorder="1" applyAlignment="1">
      <alignment horizontal="center"/>
      <protection/>
    </xf>
    <xf numFmtId="172" fontId="9" fillId="0" borderId="14" xfId="0" applyNumberFormat="1" applyFont="1" applyFill="1" applyBorder="1" applyAlignment="1">
      <alignment horizontal="center" vertical="center" wrapText="1"/>
    </xf>
    <xf numFmtId="2" fontId="7" fillId="0" borderId="15" xfId="62" applyNumberFormat="1" applyFont="1" applyFill="1" applyBorder="1" applyAlignment="1">
      <alignment horizontal="left" wrapText="1"/>
      <protection/>
    </xf>
    <xf numFmtId="173" fontId="11" fillId="0" borderId="14" xfId="0" applyNumberFormat="1" applyFont="1" applyFill="1" applyBorder="1" applyAlignment="1">
      <alignment/>
    </xf>
    <xf numFmtId="49" fontId="9" fillId="0" borderId="15" xfId="62" applyNumberFormat="1" applyFont="1" applyFill="1" applyBorder="1" applyAlignment="1">
      <alignment horizontal="left" wrapText="1"/>
      <protection/>
    </xf>
    <xf numFmtId="173" fontId="7" fillId="0" borderId="14" xfId="0" applyNumberFormat="1" applyFont="1" applyFill="1" applyBorder="1" applyAlignment="1">
      <alignment/>
    </xf>
    <xf numFmtId="49" fontId="9" fillId="0" borderId="15" xfId="62" applyNumberFormat="1" applyFont="1" applyFill="1" applyBorder="1" applyAlignment="1">
      <alignment horizontal="left"/>
      <protection/>
    </xf>
    <xf numFmtId="49" fontId="9" fillId="0" borderId="15" xfId="62" applyNumberFormat="1" applyFont="1" applyFill="1" applyBorder="1" applyAlignment="1">
      <alignment wrapText="1"/>
      <protection/>
    </xf>
    <xf numFmtId="172" fontId="12" fillId="0" borderId="15" xfId="50" applyFont="1" applyFill="1" applyBorder="1" applyAlignment="1">
      <alignment wrapText="1"/>
      <protection/>
    </xf>
    <xf numFmtId="173" fontId="6" fillId="0" borderId="14" xfId="0" applyNumberFormat="1" applyFont="1" applyFill="1" applyBorder="1" applyAlignment="1">
      <alignment/>
    </xf>
    <xf numFmtId="49" fontId="12" fillId="0" borderId="15" xfId="62" applyNumberFormat="1" applyFont="1" applyFill="1" applyBorder="1" applyAlignment="1">
      <alignment wrapText="1"/>
      <protection/>
    </xf>
    <xf numFmtId="172" fontId="9" fillId="0" borderId="15" xfId="49" applyFont="1" applyFill="1" applyBorder="1" applyAlignment="1">
      <alignment wrapText="1"/>
      <protection/>
    </xf>
    <xf numFmtId="172" fontId="12" fillId="0" borderId="15" xfId="49" applyFont="1" applyFill="1" applyBorder="1" applyAlignment="1">
      <alignment wrapText="1"/>
      <protection/>
    </xf>
    <xf numFmtId="172" fontId="9" fillId="0" borderId="15" xfId="50" applyFont="1" applyFill="1" applyBorder="1" applyAlignment="1">
      <alignment wrapText="1"/>
      <protection/>
    </xf>
    <xf numFmtId="0" fontId="9" fillId="0" borderId="16" xfId="0" applyFont="1" applyFill="1" applyBorder="1" applyAlignment="1">
      <alignment/>
    </xf>
    <xf numFmtId="0" fontId="9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173" fontId="7" fillId="0" borderId="18" xfId="0" applyNumberFormat="1" applyFont="1" applyFill="1" applyBorder="1" applyAlignment="1">
      <alignment horizontal="right"/>
    </xf>
    <xf numFmtId="173" fontId="7" fillId="0" borderId="18" xfId="0" applyNumberFormat="1" applyFont="1" applyFill="1" applyBorder="1" applyAlignment="1">
      <alignment/>
    </xf>
    <xf numFmtId="173" fontId="7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9" fillId="0" borderId="21" xfId="62" applyNumberFormat="1" applyFont="1" applyFill="1" applyBorder="1" applyAlignment="1">
      <alignment horizontal="center" vertical="center" wrapText="1"/>
      <protection/>
    </xf>
    <xf numFmtId="2" fontId="9" fillId="0" borderId="16" xfId="62" applyNumberFormat="1" applyFont="1" applyFill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2" fontId="9" fillId="0" borderId="25" xfId="62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4" sqref="J24"/>
    </sheetView>
  </sheetViews>
  <sheetFormatPr defaultColWidth="27.8125" defaultRowHeight="16.5"/>
  <cols>
    <col min="1" max="1" width="56.8125" style="1" customWidth="1"/>
    <col min="2" max="2" width="23.6328125" style="1" customWidth="1"/>
    <col min="3" max="4" width="15.99609375" style="1" customWidth="1"/>
    <col min="5" max="5" width="12.453125" style="1" customWidth="1"/>
    <col min="6" max="6" width="15.453125" style="1" customWidth="1"/>
    <col min="7" max="7" width="13.99609375" style="1" customWidth="1"/>
    <col min="8" max="8" width="15.453125" style="1" customWidth="1"/>
    <col min="9" max="9" width="12.18359375" style="1" customWidth="1"/>
    <col min="10" max="10" width="15.453125" style="1" customWidth="1"/>
    <col min="11" max="11" width="12.18359375" style="1" customWidth="1"/>
    <col min="12" max="16384" width="27.8125" style="1" customWidth="1"/>
  </cols>
  <sheetData>
    <row r="1" spans="1:11" ht="56.25" customHeight="1">
      <c r="A1" s="42" t="s">
        <v>64</v>
      </c>
      <c r="B1" s="42"/>
      <c r="C1" s="42"/>
      <c r="D1" s="42"/>
      <c r="E1" s="42"/>
      <c r="F1" s="42"/>
      <c r="G1" s="42"/>
      <c r="H1" s="43"/>
      <c r="I1" s="43"/>
      <c r="J1" s="43"/>
      <c r="K1" s="43"/>
    </row>
    <row r="2" spans="1:11" ht="19.5" customHeight="1" thickBot="1">
      <c r="A2" s="4"/>
      <c r="B2" s="4"/>
      <c r="C2" s="5"/>
      <c r="D2" s="7"/>
      <c r="E2" s="7"/>
      <c r="F2" s="7"/>
      <c r="G2" s="6"/>
      <c r="K2" s="6" t="s">
        <v>0</v>
      </c>
    </row>
    <row r="3" spans="1:11" ht="34.5" customHeight="1">
      <c r="A3" s="44" t="s">
        <v>1</v>
      </c>
      <c r="B3" s="49" t="s">
        <v>19</v>
      </c>
      <c r="C3" s="41" t="s">
        <v>65</v>
      </c>
      <c r="D3" s="46" t="s">
        <v>66</v>
      </c>
      <c r="E3" s="47"/>
      <c r="F3" s="46" t="s">
        <v>54</v>
      </c>
      <c r="G3" s="47"/>
      <c r="H3" s="46" t="s">
        <v>56</v>
      </c>
      <c r="I3" s="47"/>
      <c r="J3" s="46" t="s">
        <v>67</v>
      </c>
      <c r="K3" s="48"/>
    </row>
    <row r="4" spans="1:11" ht="60" customHeight="1">
      <c r="A4" s="45"/>
      <c r="B4" s="50"/>
      <c r="C4" s="2" t="s">
        <v>18</v>
      </c>
      <c r="D4" s="2" t="s">
        <v>18</v>
      </c>
      <c r="E4" s="8" t="s">
        <v>57</v>
      </c>
      <c r="F4" s="2" t="s">
        <v>18</v>
      </c>
      <c r="G4" s="8" t="s">
        <v>58</v>
      </c>
      <c r="H4" s="2" t="s">
        <v>18</v>
      </c>
      <c r="I4" s="8" t="s">
        <v>55</v>
      </c>
      <c r="J4" s="2" t="s">
        <v>18</v>
      </c>
      <c r="K4" s="20" t="s">
        <v>59</v>
      </c>
    </row>
    <row r="5" spans="1:11" s="7" customFormat="1" ht="28.5" customHeight="1">
      <c r="A5" s="21" t="s">
        <v>16</v>
      </c>
      <c r="B5" s="11"/>
      <c r="C5" s="12">
        <f>C6+C26</f>
        <v>69216993.6</v>
      </c>
      <c r="D5" s="12">
        <f aca="true" t="shared" si="0" ref="D5:J5">D6+D26</f>
        <v>75366821.7</v>
      </c>
      <c r="E5" s="13">
        <f aca="true" t="shared" si="1" ref="E5:E15">D5/C5*100</f>
        <v>108.88485295322046</v>
      </c>
      <c r="F5" s="12">
        <f t="shared" si="0"/>
        <v>60435493.30000001</v>
      </c>
      <c r="G5" s="13">
        <f aca="true" t="shared" si="2" ref="G5:G27">F5/D5*100</f>
        <v>80.18845950618083</v>
      </c>
      <c r="H5" s="12">
        <f t="shared" si="0"/>
        <v>61314506.000000015</v>
      </c>
      <c r="I5" s="13">
        <f>H5/F5*100</f>
        <v>101.45446434206569</v>
      </c>
      <c r="J5" s="12">
        <f t="shared" si="0"/>
        <v>63581127.50000001</v>
      </c>
      <c r="K5" s="22">
        <f>J5/H5*100</f>
        <v>103.69671330304773</v>
      </c>
    </row>
    <row r="6" spans="1:11" s="9" customFormat="1" ht="28.5" customHeight="1">
      <c r="A6" s="23" t="s">
        <v>28</v>
      </c>
      <c r="B6" s="18" t="s">
        <v>29</v>
      </c>
      <c r="C6" s="14">
        <f>C7+C25</f>
        <v>53973038.5</v>
      </c>
      <c r="D6" s="14">
        <f>D7+D25</f>
        <v>50292019.800000004</v>
      </c>
      <c r="E6" s="14">
        <f t="shared" si="1"/>
        <v>93.17989351294351</v>
      </c>
      <c r="F6" s="14">
        <f>F7+F25</f>
        <v>51309060.50000001</v>
      </c>
      <c r="G6" s="14">
        <f t="shared" si="2"/>
        <v>102.02227053923177</v>
      </c>
      <c r="H6" s="14">
        <f>H7+H25</f>
        <v>53931849.80000001</v>
      </c>
      <c r="I6" s="14">
        <f aca="true" t="shared" si="3" ref="I6:I32">H6/F6*100</f>
        <v>105.11174688143043</v>
      </c>
      <c r="J6" s="14">
        <f>J7+J25</f>
        <v>56356309.20000001</v>
      </c>
      <c r="K6" s="24">
        <f aca="true" t="shared" si="4" ref="K6:K31">J6/H6*100</f>
        <v>104.4954130240124</v>
      </c>
    </row>
    <row r="7" spans="1:11" s="9" customFormat="1" ht="24" customHeight="1">
      <c r="A7" s="25" t="s">
        <v>15</v>
      </c>
      <c r="B7" s="18"/>
      <c r="C7" s="14">
        <f>C8+C11+C16+C20+C23+C24+C14</f>
        <v>52838479.8</v>
      </c>
      <c r="D7" s="14">
        <f>D8+D11+D16+D20+D23+D24+D14</f>
        <v>49220097.50000001</v>
      </c>
      <c r="E7" s="14">
        <f t="shared" si="1"/>
        <v>93.15199393756973</v>
      </c>
      <c r="F7" s="14">
        <f>F8+F11+F16+F20+F23+F24+F14</f>
        <v>50600908.300000004</v>
      </c>
      <c r="G7" s="14">
        <f t="shared" si="2"/>
        <v>102.80538005842024</v>
      </c>
      <c r="H7" s="14">
        <f>H8+H11+H16+H20+H23+H24+H14</f>
        <v>53214032.60000001</v>
      </c>
      <c r="I7" s="14">
        <f t="shared" si="3"/>
        <v>105.16418457255243</v>
      </c>
      <c r="J7" s="14">
        <f>J8+J11+J16+J20+J23+J24+J14</f>
        <v>55637529.70000001</v>
      </c>
      <c r="K7" s="24">
        <f t="shared" si="4"/>
        <v>104.55424440056437</v>
      </c>
    </row>
    <row r="8" spans="1:11" s="9" customFormat="1" ht="26.25" customHeight="1">
      <c r="A8" s="26" t="s">
        <v>2</v>
      </c>
      <c r="B8" s="18" t="s">
        <v>30</v>
      </c>
      <c r="C8" s="14">
        <f>C9+C10</f>
        <v>36194667.3</v>
      </c>
      <c r="D8" s="14">
        <f>D9+D10</f>
        <v>33147815.4</v>
      </c>
      <c r="E8" s="14">
        <f t="shared" si="1"/>
        <v>91.58204197666434</v>
      </c>
      <c r="F8" s="14">
        <f>F9+F10</f>
        <v>34109157.2</v>
      </c>
      <c r="G8" s="14">
        <f t="shared" si="2"/>
        <v>102.9001663862289</v>
      </c>
      <c r="H8" s="14">
        <f>H9+H10</f>
        <v>35177972.2</v>
      </c>
      <c r="I8" s="14">
        <f t="shared" si="3"/>
        <v>103.13351336631678</v>
      </c>
      <c r="J8" s="14">
        <f>J9+J10</f>
        <v>36553648.6</v>
      </c>
      <c r="K8" s="24">
        <f t="shared" si="4"/>
        <v>103.91061881616928</v>
      </c>
    </row>
    <row r="9" spans="1:11" ht="27" customHeight="1">
      <c r="A9" s="27" t="s">
        <v>3</v>
      </c>
      <c r="B9" s="19" t="s">
        <v>31</v>
      </c>
      <c r="C9" s="15">
        <v>19829453</v>
      </c>
      <c r="D9" s="15">
        <v>16388564</v>
      </c>
      <c r="E9" s="15">
        <f t="shared" si="1"/>
        <v>82.64758488295165</v>
      </c>
      <c r="F9" s="15">
        <v>16493400</v>
      </c>
      <c r="G9" s="15">
        <f t="shared" si="2"/>
        <v>100.63968996917608</v>
      </c>
      <c r="H9" s="15">
        <v>16839900</v>
      </c>
      <c r="I9" s="15">
        <f t="shared" si="3"/>
        <v>102.10084033613444</v>
      </c>
      <c r="J9" s="15">
        <v>17463600</v>
      </c>
      <c r="K9" s="28">
        <f t="shared" si="4"/>
        <v>103.7037037037037</v>
      </c>
    </row>
    <row r="10" spans="1:11" ht="24" customHeight="1">
      <c r="A10" s="27" t="s">
        <v>4</v>
      </c>
      <c r="B10" s="19" t="s">
        <v>32</v>
      </c>
      <c r="C10" s="15">
        <v>16365214.3</v>
      </c>
      <c r="D10" s="15">
        <v>16759251.4</v>
      </c>
      <c r="E10" s="15">
        <f t="shared" si="1"/>
        <v>102.40777231985285</v>
      </c>
      <c r="F10" s="15">
        <v>17615757.2</v>
      </c>
      <c r="G10" s="15">
        <f t="shared" si="2"/>
        <v>105.11064473917968</v>
      </c>
      <c r="H10" s="15">
        <v>18338072.2</v>
      </c>
      <c r="I10" s="15">
        <f t="shared" si="3"/>
        <v>104.10039143818355</v>
      </c>
      <c r="J10" s="15">
        <v>19090048.6</v>
      </c>
      <c r="K10" s="28">
        <f t="shared" si="4"/>
        <v>104.10062950891863</v>
      </c>
    </row>
    <row r="11" spans="1:11" ht="41.25" customHeight="1">
      <c r="A11" s="26" t="s">
        <v>33</v>
      </c>
      <c r="B11" s="18" t="s">
        <v>35</v>
      </c>
      <c r="C11" s="14">
        <f>C13</f>
        <v>10950369.5</v>
      </c>
      <c r="D11" s="14">
        <f>D13</f>
        <v>10676555.8</v>
      </c>
      <c r="E11" s="14">
        <f t="shared" si="1"/>
        <v>97.49950264235376</v>
      </c>
      <c r="F11" s="14">
        <f>F13</f>
        <v>10777371</v>
      </c>
      <c r="G11" s="14">
        <f t="shared" si="2"/>
        <v>100.9442670641032</v>
      </c>
      <c r="H11" s="14">
        <f>H13</f>
        <v>12225473.6</v>
      </c>
      <c r="I11" s="14">
        <f t="shared" si="3"/>
        <v>113.43651062954036</v>
      </c>
      <c r="J11" s="14">
        <f>J13</f>
        <v>13211425.3</v>
      </c>
      <c r="K11" s="24">
        <f t="shared" si="4"/>
        <v>108.06473215074466</v>
      </c>
    </row>
    <row r="12" spans="1:11" ht="26.25" customHeight="1" hidden="1">
      <c r="A12" s="26" t="s">
        <v>17</v>
      </c>
      <c r="B12" s="19" t="s">
        <v>34</v>
      </c>
      <c r="C12" s="14">
        <v>-85</v>
      </c>
      <c r="D12" s="15"/>
      <c r="E12" s="14">
        <f t="shared" si="1"/>
        <v>0</v>
      </c>
      <c r="F12" s="15"/>
      <c r="G12" s="14" t="e">
        <f t="shared" si="2"/>
        <v>#DIV/0!</v>
      </c>
      <c r="H12" s="15"/>
      <c r="I12" s="14" t="e">
        <f t="shared" si="3"/>
        <v>#DIV/0!</v>
      </c>
      <c r="J12" s="15"/>
      <c r="K12" s="24" t="e">
        <f t="shared" si="4"/>
        <v>#DIV/0!</v>
      </c>
    </row>
    <row r="13" spans="1:11" ht="35.25" customHeight="1">
      <c r="A13" s="29" t="s">
        <v>5</v>
      </c>
      <c r="B13" s="19" t="s">
        <v>36</v>
      </c>
      <c r="C13" s="15">
        <v>10950369.5</v>
      </c>
      <c r="D13" s="15">
        <v>10676555.8</v>
      </c>
      <c r="E13" s="15">
        <f t="shared" si="1"/>
        <v>97.49950264235376</v>
      </c>
      <c r="F13" s="15">
        <v>10777371</v>
      </c>
      <c r="G13" s="15">
        <f t="shared" si="2"/>
        <v>100.9442670641032</v>
      </c>
      <c r="H13" s="15">
        <v>12225473.6</v>
      </c>
      <c r="I13" s="15">
        <f>H13/F13*100</f>
        <v>113.43651062954036</v>
      </c>
      <c r="J13" s="15">
        <v>13211425.3</v>
      </c>
      <c r="K13" s="28">
        <f>J13/H13*100</f>
        <v>108.06473215074466</v>
      </c>
    </row>
    <row r="14" spans="1:11" s="9" customFormat="1" ht="24.75" customHeight="1">
      <c r="A14" s="26" t="s">
        <v>60</v>
      </c>
      <c r="B14" s="18" t="s">
        <v>61</v>
      </c>
      <c r="C14" s="14">
        <f>C15</f>
        <v>12199.7</v>
      </c>
      <c r="D14" s="14">
        <f>D15</f>
        <v>16650</v>
      </c>
      <c r="E14" s="14">
        <f t="shared" si="1"/>
        <v>136.4787658712919</v>
      </c>
      <c r="F14" s="14">
        <f>F15</f>
        <v>23930</v>
      </c>
      <c r="G14" s="14">
        <f t="shared" si="2"/>
        <v>143.72372372372374</v>
      </c>
      <c r="H14" s="14">
        <f>H15</f>
        <v>24880</v>
      </c>
      <c r="I14" s="14">
        <f>H14/F14*100</f>
        <v>103.96991224404513</v>
      </c>
      <c r="J14" s="14">
        <f>J15</f>
        <v>25875</v>
      </c>
      <c r="K14" s="24">
        <f>J14/H14*100</f>
        <v>103.9991961414791</v>
      </c>
    </row>
    <row r="15" spans="1:11" ht="20.25" customHeight="1">
      <c r="A15" s="29" t="s">
        <v>62</v>
      </c>
      <c r="B15" s="19" t="s">
        <v>63</v>
      </c>
      <c r="C15" s="15">
        <v>12199.7</v>
      </c>
      <c r="D15" s="15">
        <v>16650</v>
      </c>
      <c r="E15" s="15">
        <f t="shared" si="1"/>
        <v>136.4787658712919</v>
      </c>
      <c r="F15" s="15">
        <v>23930</v>
      </c>
      <c r="G15" s="15">
        <f t="shared" si="2"/>
        <v>143.72372372372374</v>
      </c>
      <c r="H15" s="15">
        <v>24880</v>
      </c>
      <c r="I15" s="15">
        <f>H15/F15*100</f>
        <v>103.96991224404513</v>
      </c>
      <c r="J15" s="15">
        <v>25875</v>
      </c>
      <c r="K15" s="28">
        <f>J15/H15*100</f>
        <v>103.9991961414791</v>
      </c>
    </row>
    <row r="16" spans="1:11" s="9" customFormat="1" ht="22.5" customHeight="1">
      <c r="A16" s="30" t="s">
        <v>6</v>
      </c>
      <c r="B16" s="18" t="s">
        <v>37</v>
      </c>
      <c r="C16" s="14">
        <f>C17+C18+C19</f>
        <v>5326398.300000001</v>
      </c>
      <c r="D16" s="14">
        <f>D17+D18+D19</f>
        <v>5089425.2</v>
      </c>
      <c r="E16" s="14">
        <f aca="true" t="shared" si="5" ref="E16:E33">D16/C16*100</f>
        <v>95.55096921685333</v>
      </c>
      <c r="F16" s="14">
        <f>F17+F18+F19</f>
        <v>5326075</v>
      </c>
      <c r="G16" s="14">
        <f t="shared" si="2"/>
        <v>104.64983354112366</v>
      </c>
      <c r="H16" s="14">
        <f>H17+H18+H19</f>
        <v>5404848</v>
      </c>
      <c r="I16" s="14">
        <f t="shared" si="3"/>
        <v>101.47900658552498</v>
      </c>
      <c r="J16" s="14">
        <f>J17+J18+J19</f>
        <v>5454125</v>
      </c>
      <c r="K16" s="24">
        <f t="shared" si="4"/>
        <v>100.9117185164134</v>
      </c>
    </row>
    <row r="17" spans="1:11" ht="21" customHeight="1">
      <c r="A17" s="31" t="s">
        <v>7</v>
      </c>
      <c r="B17" s="19" t="s">
        <v>38</v>
      </c>
      <c r="C17" s="15">
        <v>4278629.5</v>
      </c>
      <c r="D17" s="15">
        <v>4097881.2</v>
      </c>
      <c r="E17" s="15">
        <f t="shared" si="5"/>
        <v>95.77555616816086</v>
      </c>
      <c r="F17" s="15">
        <v>4186575</v>
      </c>
      <c r="G17" s="15">
        <f t="shared" si="2"/>
        <v>102.16438192498114</v>
      </c>
      <c r="H17" s="15">
        <v>4261748</v>
      </c>
      <c r="I17" s="15">
        <f t="shared" si="3"/>
        <v>101.79557275338433</v>
      </c>
      <c r="J17" s="15">
        <v>4308425</v>
      </c>
      <c r="K17" s="28">
        <f t="shared" si="4"/>
        <v>101.09525481093672</v>
      </c>
    </row>
    <row r="18" spans="1:11" ht="22.5" customHeight="1">
      <c r="A18" s="31" t="s">
        <v>8</v>
      </c>
      <c r="B18" s="19" t="s">
        <v>52</v>
      </c>
      <c r="C18" s="15">
        <v>1046760.9</v>
      </c>
      <c r="D18" s="15">
        <v>991563</v>
      </c>
      <c r="E18" s="15">
        <f t="shared" si="5"/>
        <v>94.72679004345692</v>
      </c>
      <c r="F18" s="15">
        <v>1139500</v>
      </c>
      <c r="G18" s="15">
        <f t="shared" si="2"/>
        <v>114.91957646664912</v>
      </c>
      <c r="H18" s="15">
        <v>1143100</v>
      </c>
      <c r="I18" s="15">
        <f t="shared" si="3"/>
        <v>100.31592803861342</v>
      </c>
      <c r="J18" s="15">
        <v>1145700</v>
      </c>
      <c r="K18" s="28">
        <f t="shared" si="4"/>
        <v>100.22745166652088</v>
      </c>
    </row>
    <row r="19" spans="1:11" ht="24.75" customHeight="1">
      <c r="A19" s="31" t="s">
        <v>9</v>
      </c>
      <c r="B19" s="19" t="s">
        <v>39</v>
      </c>
      <c r="C19" s="15">
        <v>1007.9</v>
      </c>
      <c r="D19" s="15">
        <v>-19</v>
      </c>
      <c r="E19" s="15">
        <f t="shared" si="5"/>
        <v>-1.8851076495684096</v>
      </c>
      <c r="F19" s="15">
        <v>0</v>
      </c>
      <c r="G19" s="15">
        <f t="shared" si="2"/>
        <v>0</v>
      </c>
      <c r="H19" s="15">
        <v>0</v>
      </c>
      <c r="I19" s="15">
        <v>0</v>
      </c>
      <c r="J19" s="15">
        <v>0</v>
      </c>
      <c r="K19" s="28">
        <v>0</v>
      </c>
    </row>
    <row r="20" spans="1:11" s="9" customFormat="1" ht="36" customHeight="1">
      <c r="A20" s="30" t="s">
        <v>10</v>
      </c>
      <c r="B20" s="18" t="s">
        <v>40</v>
      </c>
      <c r="C20" s="14">
        <f>C21+C22</f>
        <v>129778.79999999999</v>
      </c>
      <c r="D20" s="14">
        <f>D21+D22</f>
        <v>130674</v>
      </c>
      <c r="E20" s="14">
        <f t="shared" si="5"/>
        <v>100.68978908727775</v>
      </c>
      <c r="F20" s="14">
        <f>F21+F22</f>
        <v>137239</v>
      </c>
      <c r="G20" s="14">
        <f t="shared" si="2"/>
        <v>105.02395273734638</v>
      </c>
      <c r="H20" s="14">
        <f>H21+H22</f>
        <v>142702</v>
      </c>
      <c r="I20" s="14">
        <f t="shared" si="3"/>
        <v>103.98064690066235</v>
      </c>
      <c r="J20" s="14">
        <f>J21+J22</f>
        <v>147375</v>
      </c>
      <c r="K20" s="24">
        <f t="shared" si="4"/>
        <v>103.2746562767165</v>
      </c>
    </row>
    <row r="21" spans="1:11" ht="21.75" customHeight="1">
      <c r="A21" s="27" t="s">
        <v>11</v>
      </c>
      <c r="B21" s="19" t="s">
        <v>41</v>
      </c>
      <c r="C21" s="15">
        <v>128398.9</v>
      </c>
      <c r="D21" s="15">
        <v>129464</v>
      </c>
      <c r="E21" s="15">
        <f t="shared" si="5"/>
        <v>100.82952424047247</v>
      </c>
      <c r="F21" s="15">
        <v>136019</v>
      </c>
      <c r="G21" s="15">
        <f t="shared" si="2"/>
        <v>105.06318358771551</v>
      </c>
      <c r="H21" s="15">
        <v>141472</v>
      </c>
      <c r="I21" s="15">
        <f t="shared" si="3"/>
        <v>104.0089987428227</v>
      </c>
      <c r="J21" s="15">
        <v>146139</v>
      </c>
      <c r="K21" s="28">
        <f t="shared" si="4"/>
        <v>103.29888599864283</v>
      </c>
    </row>
    <row r="22" spans="1:11" ht="39" customHeight="1">
      <c r="A22" s="27" t="s">
        <v>12</v>
      </c>
      <c r="B22" s="19" t="s">
        <v>42</v>
      </c>
      <c r="C22" s="15">
        <v>1379.9</v>
      </c>
      <c r="D22" s="15">
        <v>1210</v>
      </c>
      <c r="E22" s="15">
        <f t="shared" si="5"/>
        <v>87.68751358794114</v>
      </c>
      <c r="F22" s="15">
        <v>1220</v>
      </c>
      <c r="G22" s="15">
        <f t="shared" si="2"/>
        <v>100.82644628099173</v>
      </c>
      <c r="H22" s="15">
        <v>1230</v>
      </c>
      <c r="I22" s="15">
        <f t="shared" si="3"/>
        <v>100.81967213114753</v>
      </c>
      <c r="J22" s="15">
        <v>1236</v>
      </c>
      <c r="K22" s="28">
        <f t="shared" si="4"/>
        <v>100.48780487804878</v>
      </c>
    </row>
    <row r="23" spans="1:11" s="9" customFormat="1" ht="23.25" customHeight="1">
      <c r="A23" s="30" t="s">
        <v>13</v>
      </c>
      <c r="B23" s="18" t="s">
        <v>43</v>
      </c>
      <c r="C23" s="14">
        <v>224931.7</v>
      </c>
      <c r="D23" s="14">
        <v>158735.1</v>
      </c>
      <c r="E23" s="14">
        <f t="shared" si="5"/>
        <v>70.5703553567594</v>
      </c>
      <c r="F23" s="14">
        <v>227049.7</v>
      </c>
      <c r="G23" s="14">
        <f t="shared" si="2"/>
        <v>143.0368582626023</v>
      </c>
      <c r="H23" s="14">
        <v>238126.1</v>
      </c>
      <c r="I23" s="14">
        <f t="shared" si="3"/>
        <v>104.87840327470153</v>
      </c>
      <c r="J23" s="14">
        <v>245069.7</v>
      </c>
      <c r="K23" s="24">
        <f t="shared" si="4"/>
        <v>102.91593403663018</v>
      </c>
    </row>
    <row r="24" spans="1:11" s="9" customFormat="1" ht="36.75" customHeight="1">
      <c r="A24" s="30" t="s">
        <v>14</v>
      </c>
      <c r="B24" s="18" t="s">
        <v>44</v>
      </c>
      <c r="C24" s="14">
        <v>134.5</v>
      </c>
      <c r="D24" s="14">
        <v>242</v>
      </c>
      <c r="E24" s="14">
        <f t="shared" si="5"/>
        <v>179.92565055762083</v>
      </c>
      <c r="F24" s="14">
        <v>86.4</v>
      </c>
      <c r="G24" s="14">
        <f t="shared" si="2"/>
        <v>35.70247933884298</v>
      </c>
      <c r="H24" s="14">
        <v>30.7</v>
      </c>
      <c r="I24" s="14">
        <f t="shared" si="3"/>
        <v>35.532407407407405</v>
      </c>
      <c r="J24" s="14">
        <v>11.1</v>
      </c>
      <c r="K24" s="24">
        <f t="shared" si="4"/>
        <v>36.156351791530945</v>
      </c>
    </row>
    <row r="25" spans="1:11" s="9" customFormat="1" ht="21.75" customHeight="1">
      <c r="A25" s="32" t="s">
        <v>53</v>
      </c>
      <c r="B25" s="3"/>
      <c r="C25" s="14">
        <v>1134558.7</v>
      </c>
      <c r="D25" s="14">
        <v>1071922.3</v>
      </c>
      <c r="E25" s="14">
        <f t="shared" si="5"/>
        <v>94.47922791478308</v>
      </c>
      <c r="F25" s="14">
        <v>708152.2</v>
      </c>
      <c r="G25" s="14">
        <f t="shared" si="2"/>
        <v>66.06376227082876</v>
      </c>
      <c r="H25" s="14">
        <v>717817.2</v>
      </c>
      <c r="I25" s="14">
        <f t="shared" si="3"/>
        <v>101.36481959669122</v>
      </c>
      <c r="J25" s="14">
        <v>718779.5</v>
      </c>
      <c r="K25" s="24">
        <f t="shared" si="4"/>
        <v>100.13405920058756</v>
      </c>
    </row>
    <row r="26" spans="1:11" s="9" customFormat="1" ht="19.5">
      <c r="A26" s="33" t="s">
        <v>20</v>
      </c>
      <c r="B26" s="18" t="s">
        <v>45</v>
      </c>
      <c r="C26" s="16">
        <f>C27+C32+C33</f>
        <v>15243955.1</v>
      </c>
      <c r="D26" s="16">
        <f>D27+D32+D33</f>
        <v>25074801.900000002</v>
      </c>
      <c r="E26" s="14">
        <f t="shared" si="5"/>
        <v>164.49013222296884</v>
      </c>
      <c r="F26" s="16">
        <f>F27+F32+F33</f>
        <v>9126432.8</v>
      </c>
      <c r="G26" s="14">
        <f t="shared" si="2"/>
        <v>36.39682912111063</v>
      </c>
      <c r="H26" s="16">
        <f>H27+H32+H33</f>
        <v>7382656.199999999</v>
      </c>
      <c r="I26" s="14">
        <f t="shared" si="3"/>
        <v>80.89311959871111</v>
      </c>
      <c r="J26" s="16">
        <f>J27+J32+J33</f>
        <v>7224818.3</v>
      </c>
      <c r="K26" s="24">
        <f t="shared" si="4"/>
        <v>97.86204455789232</v>
      </c>
    </row>
    <row r="27" spans="1:11" s="9" customFormat="1" ht="33.75">
      <c r="A27" s="34" t="s">
        <v>21</v>
      </c>
      <c r="B27" s="18" t="s">
        <v>46</v>
      </c>
      <c r="C27" s="16">
        <f>SUM(C28:C31)</f>
        <v>14854252.7</v>
      </c>
      <c r="D27" s="16">
        <f>SUM(D28:D31)</f>
        <v>26083233.700000003</v>
      </c>
      <c r="E27" s="14">
        <f t="shared" si="5"/>
        <v>175.59438516890188</v>
      </c>
      <c r="F27" s="16">
        <f>SUM(F28:F31)</f>
        <v>8727182.3</v>
      </c>
      <c r="G27" s="14">
        <f t="shared" si="2"/>
        <v>33.45897368545987</v>
      </c>
      <c r="H27" s="16">
        <f>SUM(H28:H31)</f>
        <v>7382656.199999999</v>
      </c>
      <c r="I27" s="14">
        <f t="shared" si="3"/>
        <v>84.59381214025974</v>
      </c>
      <c r="J27" s="16">
        <f>SUM(J28:J31)</f>
        <v>7224818.3</v>
      </c>
      <c r="K27" s="24">
        <f t="shared" si="4"/>
        <v>97.86204455789232</v>
      </c>
    </row>
    <row r="28" spans="1:11" ht="33">
      <c r="A28" s="35" t="s">
        <v>22</v>
      </c>
      <c r="B28" s="19" t="s">
        <v>47</v>
      </c>
      <c r="C28" s="17">
        <v>0</v>
      </c>
      <c r="D28" s="17">
        <v>2216655</v>
      </c>
      <c r="E28" s="15">
        <v>0</v>
      </c>
      <c r="F28" s="17">
        <v>0</v>
      </c>
      <c r="G28" s="15">
        <f aca="true" t="shared" si="6" ref="G28:G33">F28/D28*100</f>
        <v>0</v>
      </c>
      <c r="H28" s="17">
        <v>0</v>
      </c>
      <c r="I28" s="15">
        <v>0</v>
      </c>
      <c r="J28" s="17">
        <v>0</v>
      </c>
      <c r="K28" s="28">
        <v>0</v>
      </c>
    </row>
    <row r="29" spans="1:11" ht="33">
      <c r="A29" s="35" t="s">
        <v>23</v>
      </c>
      <c r="B29" s="19" t="s">
        <v>48</v>
      </c>
      <c r="C29" s="17">
        <v>4449051</v>
      </c>
      <c r="D29" s="17">
        <v>8892189.6</v>
      </c>
      <c r="E29" s="15">
        <f t="shared" si="5"/>
        <v>199.86710873847028</v>
      </c>
      <c r="F29" s="17">
        <v>4172875.5</v>
      </c>
      <c r="G29" s="15">
        <f t="shared" si="6"/>
        <v>46.927423814714885</v>
      </c>
      <c r="H29" s="17">
        <v>2850218.8</v>
      </c>
      <c r="I29" s="15">
        <f t="shared" si="3"/>
        <v>68.30347083204376</v>
      </c>
      <c r="J29" s="17">
        <v>2709593.8</v>
      </c>
      <c r="K29" s="28">
        <f t="shared" si="4"/>
        <v>95.06616825346882</v>
      </c>
    </row>
    <row r="30" spans="1:11" ht="33">
      <c r="A30" s="35" t="s">
        <v>24</v>
      </c>
      <c r="B30" s="19" t="s">
        <v>49</v>
      </c>
      <c r="C30" s="17">
        <v>2620883.3</v>
      </c>
      <c r="D30" s="17">
        <v>3734025.7</v>
      </c>
      <c r="E30" s="15">
        <f t="shared" si="5"/>
        <v>142.47203223432345</v>
      </c>
      <c r="F30" s="17">
        <v>3855195.4</v>
      </c>
      <c r="G30" s="15">
        <f t="shared" si="6"/>
        <v>103.24501515884049</v>
      </c>
      <c r="H30" s="17">
        <v>3757489.3</v>
      </c>
      <c r="I30" s="15">
        <f t="shared" si="3"/>
        <v>97.4655992793517</v>
      </c>
      <c r="J30" s="17">
        <v>3947674.7</v>
      </c>
      <c r="K30" s="28">
        <f t="shared" si="4"/>
        <v>105.06150210461014</v>
      </c>
    </row>
    <row r="31" spans="1:11" ht="18.75">
      <c r="A31" s="35" t="s">
        <v>25</v>
      </c>
      <c r="B31" s="19" t="s">
        <v>50</v>
      </c>
      <c r="C31" s="17">
        <v>7784318.4</v>
      </c>
      <c r="D31" s="17">
        <v>11240363.4</v>
      </c>
      <c r="E31" s="15">
        <f t="shared" si="5"/>
        <v>144.39752875473334</v>
      </c>
      <c r="F31" s="17">
        <v>699111.4</v>
      </c>
      <c r="G31" s="15">
        <f t="shared" si="6"/>
        <v>6.219651225866951</v>
      </c>
      <c r="H31" s="17">
        <v>774948.1</v>
      </c>
      <c r="I31" s="15">
        <f t="shared" si="3"/>
        <v>110.84758451943424</v>
      </c>
      <c r="J31" s="17">
        <v>567549.8</v>
      </c>
      <c r="K31" s="28">
        <f t="shared" si="4"/>
        <v>73.23713678374075</v>
      </c>
    </row>
    <row r="32" spans="1:11" s="9" customFormat="1" ht="33.75">
      <c r="A32" s="34" t="s">
        <v>26</v>
      </c>
      <c r="B32" s="18" t="s">
        <v>51</v>
      </c>
      <c r="C32" s="16">
        <v>246506.5</v>
      </c>
      <c r="D32" s="16">
        <v>695910.7</v>
      </c>
      <c r="E32" s="14">
        <f t="shared" si="5"/>
        <v>282.3092697352808</v>
      </c>
      <c r="F32" s="16">
        <v>399250.5</v>
      </c>
      <c r="G32" s="14">
        <f t="shared" si="6"/>
        <v>57.370938541396185</v>
      </c>
      <c r="H32" s="16">
        <v>0</v>
      </c>
      <c r="I32" s="14">
        <f t="shared" si="3"/>
        <v>0</v>
      </c>
      <c r="J32" s="16">
        <v>0</v>
      </c>
      <c r="K32" s="24">
        <v>0</v>
      </c>
    </row>
    <row r="33" spans="1:11" s="9" customFormat="1" ht="20.25" thickBot="1">
      <c r="A33" s="36" t="s">
        <v>27</v>
      </c>
      <c r="B33" s="37"/>
      <c r="C33" s="38">
        <v>143195.9</v>
      </c>
      <c r="D33" s="38">
        <v>-1704342.5</v>
      </c>
      <c r="E33" s="39">
        <f t="shared" si="5"/>
        <v>-1190.217387509</v>
      </c>
      <c r="F33" s="38">
        <v>0</v>
      </c>
      <c r="G33" s="39">
        <f t="shared" si="6"/>
        <v>0</v>
      </c>
      <c r="H33" s="38">
        <v>0</v>
      </c>
      <c r="I33" s="39">
        <v>0</v>
      </c>
      <c r="J33" s="38">
        <v>0</v>
      </c>
      <c r="K33" s="40">
        <v>0</v>
      </c>
    </row>
    <row r="34" ht="18.75">
      <c r="A34" s="10"/>
    </row>
  </sheetData>
  <sheetProtection/>
  <mergeCells count="7">
    <mergeCell ref="A1:K1"/>
    <mergeCell ref="A3:A4"/>
    <mergeCell ref="D3:E3"/>
    <mergeCell ref="F3:G3"/>
    <mergeCell ref="H3:I3"/>
    <mergeCell ref="J3:K3"/>
    <mergeCell ref="B3:B4"/>
  </mergeCells>
  <printOptions/>
  <pageMargins left="0.11811023622047245" right="0.11811023622047245" top="0.11811023622047245" bottom="0.11811023622047245" header="0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Zelenov</dc:creator>
  <cp:keywords/>
  <dc:description/>
  <cp:lastModifiedBy>Bayshev ES.</cp:lastModifiedBy>
  <cp:lastPrinted>2020-11-02T11:21:39Z</cp:lastPrinted>
  <dcterms:created xsi:type="dcterms:W3CDTF">1997-08-11T14:29:14Z</dcterms:created>
  <dcterms:modified xsi:type="dcterms:W3CDTF">2020-11-02T11:24:32Z</dcterms:modified>
  <cp:category/>
  <cp:version/>
  <cp:contentType/>
  <cp:contentStatus/>
</cp:coreProperties>
</file>